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C IMAG" sheetId="1" r:id="rId1"/>
  </sheets>
  <definedNames>
    <definedName name="_xlnm.Print_Area" localSheetId="0">'VC IMAG'!$A$1:$G$38</definedName>
    <definedName name="_xlnm.Print_Titles" localSheetId="0">'VC IMAG'!$5:$5</definedName>
  </definedNames>
  <calcPr fullCalcOnLoad="1"/>
</workbook>
</file>

<file path=xl/sharedStrings.xml><?xml version="1.0" encoding="utf-8"?>
<sst xmlns="http://schemas.openxmlformats.org/spreadsheetml/2006/main" count="41" uniqueCount="41">
  <si>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</si>
  <si>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</si>
  <si>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</si>
  <si>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</si>
  <si>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</si>
  <si>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</si>
  <si>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</si>
  <si>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SC CLINICAL IMAGE SRL</t>
  </si>
  <si>
    <t>SC HIPERDIA SA</t>
  </si>
  <si>
    <t>SC MEDICIS SRL</t>
  </si>
  <si>
    <t>SC NEURORAD SRL</t>
  </si>
  <si>
    <t>SC CENTRUL MEDICAL SFANTA MARIA SRL</t>
  </si>
  <si>
    <t>SC RMN DETECT SRL</t>
  </si>
  <si>
    <t>SC SI-DI GRUP SRL</t>
  </si>
  <si>
    <t>SC SELFMED CLINIQUE SRL</t>
  </si>
  <si>
    <t>SPITALUL MUNICIPAL LUGOJ</t>
  </si>
  <si>
    <t>SC MED LIFE SA</t>
  </si>
  <si>
    <t>ASOCIATIA ONCOHELP</t>
  </si>
  <si>
    <t>TOTAL PUNCTAJ CRITERIU EVALUARE</t>
  </si>
  <si>
    <t>TOTAL PUNCTAJ CRITERIU DISPONIBILITATE</t>
  </si>
  <si>
    <t>SC CENTRUL DE RADIOIMAGISTICA BIRSASTEANU SRL - PUNCT DE LUCRU TIMISOARA STR. STAN VIDRIGHIN</t>
  </si>
  <si>
    <t>SCM NEUROMED - PUNCT DE LUCRU TIMISOARA B-DUL 16 decembrie 1989</t>
  </si>
  <si>
    <t>SCM NEUROMED - PUNCT DE LUCRU TIMISOARA STR. LIVIU REBREANU</t>
  </si>
  <si>
    <t>SPITALUL CLINIC MUNICIPAL TIMISOARA</t>
  </si>
  <si>
    <t>SPITALUL CLINIC DE URGENTA PENTRU COPII LOUIS TURCANU TIMISOARA</t>
  </si>
  <si>
    <t>SPITALUL DR.  KARL DIEL JIMBOLIA</t>
  </si>
  <si>
    <t>SPITALUL ORASENESC SANNICOLAU MARE</t>
  </si>
  <si>
    <t>SPITALUL CLINIC JUDETEAN DE URGENTA PIUS BRINZEU TIMISOARA</t>
  </si>
  <si>
    <t>TOTAL SUMA CRITERIUL EVALUARE</t>
  </si>
  <si>
    <t>VALOAREA UNUI PUNCT CRITERIUL EVALUARE</t>
  </si>
  <si>
    <t>TOTAL SUMA CRITERIUL DISPONIBILITATE</t>
  </si>
  <si>
    <t>VALOAREA UNUI PUNCT CRITERIUL DISPONIBILITATE</t>
  </si>
  <si>
    <t>CRITERIUL 1 EVALUARE 90%</t>
  </si>
  <si>
    <t>SC CENTRUL DE RADIOIMAGISTICA BIRSASTEANU SRL - PUNCT DE LUCRU LUGOJ STR. GH.DOJA</t>
  </si>
  <si>
    <t>CRITERIUL 2 DISPONIBILITATE 10%</t>
  </si>
  <si>
    <t>CENTRALIZATOR SERVICII PARACLINICE-RADIOLOGIE- IMAGISTICA MEDICALA /NR.PUNCTE, VALOAREA PUNCTULUI, VALORI CONTRACT</t>
  </si>
  <si>
    <t>TOTAL VALORI DE CONTRACT AUGUST - DECEMBRIE 2019</t>
  </si>
  <si>
    <t>SC BIRSASTEANU IMAGING SOLUTION SRL</t>
  </si>
  <si>
    <t>SC CENTRUL DE RADIOIMAGISTICA BIRSASTEANU SRL - PUNCT DE LUCRU SANNICOLAU MARE STR. MIHAI VITEAZU</t>
  </si>
  <si>
    <t>SC MATERNA CARE SRL</t>
  </si>
  <si>
    <t>SC CENTRUL MEDICAL ORTHOPEDICS SRL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</si>
</sst>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</numFmts>
  <fonts count="46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4" fontId="10" fillId="0" borderId="10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4" fontId="9" fillId="0" borderId="10" xfId="0" applyNumberFormat="1" applyFont="1" applyBorder="1" applyAlignment="1">
      <alignment horizontal="left" vertical="center" wrapText="1"/>
    </xf>
    <xf numFmtId="4" fontId="11" fillId="0" borderId="11" xfId="0" applyNumberFormat="1" applyFont="1" applyBorder="1" applyAlignment="1">
      <alignment horizontal="left" vertical="center" wrapText="1"/>
    </xf>
    <xf numFmtId="4" fontId="0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SheetLayoutView="75" zoomScalePageLayoutView="0" workbookViewId="0" topLeftCell="A1">
      <selection activeCell="C35" sqref="C35:C38"/>
    </sheetView>
  </sheetViews>
  <sheetFormatPr defaultColWidth="9.140625" defaultRowHeight="12.75"/>
  <cols>
    <col min="1" max="1" width="10.8515625" style="6" customWidth="1"/>
    <col min="2" max="2" width="49.00390625" style="6" customWidth="1"/>
    <col min="3" max="3" width="20.57421875" style="6" customWidth="1"/>
    <col min="4" max="4" width="19.57421875" style="18" customWidth="1"/>
    <col min="5" max="5" width="21.57421875" style="18" customWidth="1"/>
    <col min="6" max="6" width="18.7109375" style="18" customWidth="1"/>
    <col min="7" max="7" width="19.421875" style="36" customWidth="1"/>
    <col min="8" max="16384" width="9.140625" style="6" customWidth="1"/>
  </cols>
  <sheetData>
    <row r="1" ht="24.75" customHeight="1">
      <c r="B1" s="13"/>
    </row>
    <row r="2" spans="1:7" s="23" customFormat="1" ht="15.75">
      <c r="A2" s="21" t="s">
        <v>35</v>
      </c>
      <c r="B2" s="21"/>
      <c r="C2" s="21"/>
      <c r="D2" s="22"/>
      <c r="E2" s="22"/>
      <c r="F2" s="22"/>
      <c r="G2" s="37"/>
    </row>
    <row r="3" spans="1:6" ht="19.5">
      <c r="A3" s="1"/>
      <c r="B3" s="1"/>
      <c r="C3" s="1"/>
      <c r="D3" s="2"/>
      <c r="E3" s="2"/>
      <c r="F3" s="2"/>
    </row>
    <row r="4" spans="3:7" ht="33" customHeight="1">
      <c r="C4" s="44" t="s">
        <v>32</v>
      </c>
      <c r="D4" s="45"/>
      <c r="E4" s="44" t="s">
        <v>34</v>
      </c>
      <c r="F4" s="45"/>
      <c r="G4" s="38"/>
    </row>
    <row r="5" spans="1:7" ht="97.5" customHeight="1">
      <c r="A5" s="8" t="s">
        <v>0</v>
      </c>
      <c r="B5" s="9" t="s">
        <v>1</v>
      </c>
      <c r="C5" s="9" t="s">
        <v>2</v>
      </c>
      <c r="D5" s="10" t="s">
        <v>3</v>
      </c>
      <c r="E5" s="9" t="s">
        <v>6</v>
      </c>
      <c r="F5" s="11" t="s">
        <v>4</v>
      </c>
      <c r="G5" s="39" t="s">
        <v>36</v>
      </c>
    </row>
    <row r="6" spans="1:7" ht="34.5" customHeight="1">
      <c r="A6" s="12">
        <v>1</v>
      </c>
      <c r="B6" s="28" t="s">
        <v>12</v>
      </c>
      <c r="C6" s="27">
        <v>375</v>
      </c>
      <c r="D6" s="27">
        <f aca="true" t="shared" si="0" ref="D6:D29">C6*$C$33</f>
        <v>171761.51048672988</v>
      </c>
      <c r="E6" s="27">
        <v>0</v>
      </c>
      <c r="F6" s="27">
        <f aca="true" t="shared" si="1" ref="F6:F29">E6*$F$33</f>
        <v>0</v>
      </c>
      <c r="G6" s="27">
        <f aca="true" t="shared" si="2" ref="G6:G29">D6+F6</f>
        <v>171761.51048672988</v>
      </c>
    </row>
    <row r="7" spans="1:7" ht="34.5" customHeight="1">
      <c r="A7" s="12">
        <v>2</v>
      </c>
      <c r="B7" s="28" t="s">
        <v>21</v>
      </c>
      <c r="C7" s="27">
        <v>1466.8</v>
      </c>
      <c r="D7" s="27">
        <f t="shared" si="0"/>
        <v>671839.422885161</v>
      </c>
      <c r="E7" s="27">
        <v>60</v>
      </c>
      <c r="F7" s="27">
        <f t="shared" si="1"/>
        <v>90971.7076923077</v>
      </c>
      <c r="G7" s="27">
        <f t="shared" si="2"/>
        <v>762811.1305774687</v>
      </c>
    </row>
    <row r="8" spans="1:7" ht="34.5" customHeight="1">
      <c r="A8" s="12">
        <v>2</v>
      </c>
      <c r="B8" s="28" t="s">
        <v>22</v>
      </c>
      <c r="C8" s="27">
        <v>156.22</v>
      </c>
      <c r="D8" s="27">
        <f t="shared" si="0"/>
        <v>71553.55511529851</v>
      </c>
      <c r="E8" s="27">
        <v>30</v>
      </c>
      <c r="F8" s="27">
        <f t="shared" si="1"/>
        <v>45485.85384615385</v>
      </c>
      <c r="G8" s="27">
        <f t="shared" si="2"/>
        <v>117039.40896145237</v>
      </c>
    </row>
    <row r="9" spans="1:7" ht="34.5" customHeight="1">
      <c r="A9" s="12">
        <v>3</v>
      </c>
      <c r="B9" s="28" t="s">
        <v>8</v>
      </c>
      <c r="C9" s="27">
        <v>1004.25</v>
      </c>
      <c r="D9" s="27">
        <f t="shared" si="0"/>
        <v>459977.32508346264</v>
      </c>
      <c r="E9" s="27">
        <v>30</v>
      </c>
      <c r="F9" s="27">
        <f t="shared" si="1"/>
        <v>45485.85384615385</v>
      </c>
      <c r="G9" s="27">
        <f t="shared" si="2"/>
        <v>505463.17892961646</v>
      </c>
    </row>
    <row r="10" spans="1:7" ht="34.5" customHeight="1">
      <c r="A10" s="12">
        <v>4</v>
      </c>
      <c r="B10" s="28" t="s">
        <v>37</v>
      </c>
      <c r="C10" s="27">
        <v>284.83</v>
      </c>
      <c r="D10" s="27">
        <f t="shared" si="0"/>
        <v>130460.88275182739</v>
      </c>
      <c r="E10" s="27">
        <v>0</v>
      </c>
      <c r="F10" s="27">
        <f t="shared" si="1"/>
        <v>0</v>
      </c>
      <c r="G10" s="27">
        <f t="shared" si="2"/>
        <v>130460.88275182739</v>
      </c>
    </row>
    <row r="11" spans="1:7" ht="34.5" customHeight="1">
      <c r="A11" s="12">
        <v>5</v>
      </c>
      <c r="B11" s="28" t="s">
        <v>11</v>
      </c>
      <c r="C11" s="27">
        <v>237.5</v>
      </c>
      <c r="D11" s="27">
        <f t="shared" si="0"/>
        <v>108782.28997492892</v>
      </c>
      <c r="E11" s="27">
        <v>30</v>
      </c>
      <c r="F11" s="27">
        <f t="shared" si="1"/>
        <v>45485.85384615385</v>
      </c>
      <c r="G11" s="27">
        <f t="shared" si="2"/>
        <v>154268.14382108278</v>
      </c>
    </row>
    <row r="12" spans="1:7" ht="34.5" customHeight="1">
      <c r="A12" s="12">
        <v>6</v>
      </c>
      <c r="B12" s="28" t="s">
        <v>16</v>
      </c>
      <c r="C12" s="27">
        <v>692.73</v>
      </c>
      <c r="D12" s="27">
        <f t="shared" si="0"/>
        <v>317291.6030919264</v>
      </c>
      <c r="E12" s="27">
        <v>30</v>
      </c>
      <c r="F12" s="27">
        <f t="shared" si="1"/>
        <v>45485.85384615385</v>
      </c>
      <c r="G12" s="27">
        <f t="shared" si="2"/>
        <v>362777.4569380802</v>
      </c>
    </row>
    <row r="13" spans="1:7" ht="34.5" customHeight="1">
      <c r="A13" s="12">
        <v>7</v>
      </c>
      <c r="B13" s="28" t="s">
        <v>9</v>
      </c>
      <c r="C13" s="27">
        <v>213.84</v>
      </c>
      <c r="D13" s="27">
        <f t="shared" si="0"/>
        <v>97945.28373995285</v>
      </c>
      <c r="E13" s="27">
        <v>0</v>
      </c>
      <c r="F13" s="27">
        <f t="shared" si="1"/>
        <v>0</v>
      </c>
      <c r="G13" s="27">
        <f t="shared" si="2"/>
        <v>97945.28373995285</v>
      </c>
    </row>
    <row r="14" spans="1:7" ht="34.5" customHeight="1">
      <c r="A14" s="12">
        <v>8</v>
      </c>
      <c r="B14" s="28" t="s">
        <v>26</v>
      </c>
      <c r="C14" s="27">
        <v>131.5</v>
      </c>
      <c r="D14" s="27">
        <f t="shared" si="0"/>
        <v>60231.03634401328</v>
      </c>
      <c r="E14" s="27">
        <v>0</v>
      </c>
      <c r="F14" s="27">
        <f t="shared" si="1"/>
        <v>0</v>
      </c>
      <c r="G14" s="27">
        <f t="shared" si="2"/>
        <v>60231.03634401328</v>
      </c>
    </row>
    <row r="15" spans="1:7" ht="34.5" customHeight="1">
      <c r="A15" s="12">
        <v>9</v>
      </c>
      <c r="B15" s="28" t="s">
        <v>13</v>
      </c>
      <c r="C15" s="27">
        <v>167.6</v>
      </c>
      <c r="D15" s="27">
        <f t="shared" si="0"/>
        <v>76765.94442020248</v>
      </c>
      <c r="E15" s="27">
        <v>0</v>
      </c>
      <c r="F15" s="27">
        <f t="shared" si="1"/>
        <v>0</v>
      </c>
      <c r="G15" s="27">
        <f t="shared" si="2"/>
        <v>76765.94442020248</v>
      </c>
    </row>
    <row r="16" spans="1:7" ht="34.5" customHeight="1">
      <c r="A16" s="12">
        <v>10</v>
      </c>
      <c r="B16" s="28" t="s">
        <v>7</v>
      </c>
      <c r="C16" s="27">
        <f>602.5-3</f>
        <v>599.5</v>
      </c>
      <c r="D16" s="27">
        <f t="shared" si="0"/>
        <v>274589.4014314522</v>
      </c>
      <c r="E16" s="27">
        <v>30</v>
      </c>
      <c r="F16" s="27">
        <f t="shared" si="1"/>
        <v>45485.85384615385</v>
      </c>
      <c r="G16" s="27">
        <f t="shared" si="2"/>
        <v>320075.255277606</v>
      </c>
    </row>
    <row r="17" spans="1:7" ht="34.5" customHeight="1">
      <c r="A17" s="12">
        <v>11</v>
      </c>
      <c r="B17" s="28" t="s">
        <v>10</v>
      </c>
      <c r="C17" s="27">
        <v>100.66</v>
      </c>
      <c r="D17" s="27">
        <f t="shared" si="0"/>
        <v>46105.36972158461</v>
      </c>
      <c r="E17" s="27">
        <v>30</v>
      </c>
      <c r="F17" s="27">
        <f t="shared" si="1"/>
        <v>45485.85384615385</v>
      </c>
      <c r="G17" s="27">
        <f t="shared" si="2"/>
        <v>91591.22356773846</v>
      </c>
    </row>
    <row r="18" spans="1:7" ht="34.5" customHeight="1">
      <c r="A18" s="12">
        <v>12</v>
      </c>
      <c r="B18" s="28" t="s">
        <v>20</v>
      </c>
      <c r="C18" s="27">
        <v>1660.48</v>
      </c>
      <c r="D18" s="27">
        <f t="shared" si="0"/>
        <v>760550.8078213473</v>
      </c>
      <c r="E18" s="27">
        <v>60</v>
      </c>
      <c r="F18" s="27">
        <f t="shared" si="1"/>
        <v>90971.7076923077</v>
      </c>
      <c r="G18" s="27">
        <f t="shared" si="2"/>
        <v>851522.5155136549</v>
      </c>
    </row>
    <row r="19" spans="1:7" ht="34.5" customHeight="1">
      <c r="A19" s="12">
        <v>12</v>
      </c>
      <c r="B19" s="28" t="s">
        <v>38</v>
      </c>
      <c r="C19" s="27">
        <v>248.99</v>
      </c>
      <c r="D19" s="27">
        <f t="shared" si="0"/>
        <v>114045.06265624233</v>
      </c>
      <c r="E19" s="27">
        <v>0</v>
      </c>
      <c r="F19" s="27">
        <f t="shared" si="1"/>
        <v>0</v>
      </c>
      <c r="G19" s="27">
        <f t="shared" si="2"/>
        <v>114045.06265624233</v>
      </c>
    </row>
    <row r="20" spans="1:7" ht="34.5" customHeight="1">
      <c r="A20" s="12">
        <v>12</v>
      </c>
      <c r="B20" s="28" t="s">
        <v>33</v>
      </c>
      <c r="C20" s="27">
        <v>256.83</v>
      </c>
      <c r="D20" s="27">
        <f t="shared" si="0"/>
        <v>117636.02330215156</v>
      </c>
      <c r="E20" s="27">
        <v>0</v>
      </c>
      <c r="F20" s="27">
        <f t="shared" si="1"/>
        <v>0</v>
      </c>
      <c r="G20" s="27">
        <f t="shared" si="2"/>
        <v>117636.02330215156</v>
      </c>
    </row>
    <row r="21" spans="1:7" ht="34.5" customHeight="1">
      <c r="A21" s="12">
        <v>13</v>
      </c>
      <c r="B21" s="28" t="s">
        <v>14</v>
      </c>
      <c r="C21" s="27">
        <v>265</v>
      </c>
      <c r="D21" s="27">
        <f t="shared" si="0"/>
        <v>121378.13407728911</v>
      </c>
      <c r="E21" s="27">
        <v>0</v>
      </c>
      <c r="F21" s="27">
        <f t="shared" si="1"/>
        <v>0</v>
      </c>
      <c r="G21" s="27">
        <f t="shared" si="2"/>
        <v>121378.13407728911</v>
      </c>
    </row>
    <row r="22" spans="1:7" ht="34.5" customHeight="1">
      <c r="A22" s="12">
        <v>14</v>
      </c>
      <c r="B22" s="28" t="s">
        <v>17</v>
      </c>
      <c r="C22" s="27">
        <f>625.5+30+30-10</f>
        <v>675.5</v>
      </c>
      <c r="D22" s="27">
        <f t="shared" si="0"/>
        <v>309399.7342234294</v>
      </c>
      <c r="E22" s="27">
        <v>30</v>
      </c>
      <c r="F22" s="27">
        <f t="shared" si="1"/>
        <v>45485.85384615385</v>
      </c>
      <c r="G22" s="27">
        <f t="shared" si="2"/>
        <v>354885.58806958323</v>
      </c>
    </row>
    <row r="23" spans="1:7" ht="34.5" customHeight="1">
      <c r="A23" s="12">
        <v>15</v>
      </c>
      <c r="B23" s="28" t="s">
        <v>27</v>
      </c>
      <c r="C23" s="27">
        <v>575</v>
      </c>
      <c r="D23" s="27">
        <f t="shared" si="0"/>
        <v>263367.64941298583</v>
      </c>
      <c r="E23" s="27">
        <v>0</v>
      </c>
      <c r="F23" s="27">
        <f t="shared" si="1"/>
        <v>0</v>
      </c>
      <c r="G23" s="27">
        <f t="shared" si="2"/>
        <v>263367.64941298583</v>
      </c>
    </row>
    <row r="24" spans="1:7" ht="34.5" customHeight="1">
      <c r="A24" s="12">
        <v>16</v>
      </c>
      <c r="B24" s="28" t="s">
        <v>15</v>
      </c>
      <c r="C24" s="27">
        <v>229.5</v>
      </c>
      <c r="D24" s="27">
        <f t="shared" si="0"/>
        <v>105118.04441787869</v>
      </c>
      <c r="E24" s="27">
        <v>30</v>
      </c>
      <c r="F24" s="27">
        <f t="shared" si="1"/>
        <v>45485.85384615385</v>
      </c>
      <c r="G24" s="27">
        <f t="shared" si="2"/>
        <v>150603.89826403253</v>
      </c>
    </row>
    <row r="25" spans="1:7" ht="34.5" customHeight="1">
      <c r="A25" s="12">
        <v>17</v>
      </c>
      <c r="B25" s="28" t="s">
        <v>25</v>
      </c>
      <c r="C25" s="27">
        <v>119.1</v>
      </c>
      <c r="D25" s="27">
        <f t="shared" si="0"/>
        <v>54551.45573058541</v>
      </c>
      <c r="E25" s="27">
        <v>0</v>
      </c>
      <c r="F25" s="27">
        <f t="shared" si="1"/>
        <v>0</v>
      </c>
      <c r="G25" s="27">
        <f t="shared" si="2"/>
        <v>54551.45573058541</v>
      </c>
    </row>
    <row r="26" spans="1:7" ht="34.5" customHeight="1">
      <c r="A26" s="12">
        <v>18</v>
      </c>
      <c r="B26" s="28" t="s">
        <v>23</v>
      </c>
      <c r="C26" s="27">
        <v>591</v>
      </c>
      <c r="D26" s="27">
        <f t="shared" si="0"/>
        <v>270696.1405270863</v>
      </c>
      <c r="E26" s="27">
        <v>0</v>
      </c>
      <c r="F26" s="27">
        <f t="shared" si="1"/>
        <v>0</v>
      </c>
      <c r="G26" s="27">
        <f t="shared" si="2"/>
        <v>270696.1405270863</v>
      </c>
    </row>
    <row r="27" spans="1:7" ht="34.5" customHeight="1">
      <c r="A27" s="12">
        <v>19</v>
      </c>
      <c r="B27" s="28" t="s">
        <v>24</v>
      </c>
      <c r="C27" s="27">
        <v>411.93</v>
      </c>
      <c r="D27" s="27">
        <f t="shared" si="0"/>
        <v>188676.58403946305</v>
      </c>
      <c r="E27" s="27">
        <v>0</v>
      </c>
      <c r="F27" s="27">
        <f t="shared" si="1"/>
        <v>0</v>
      </c>
      <c r="G27" s="27">
        <f t="shared" si="2"/>
        <v>188676.58403946305</v>
      </c>
    </row>
    <row r="28" spans="1:7" ht="34.5" customHeight="1">
      <c r="A28" s="12">
        <v>20</v>
      </c>
      <c r="B28" s="28" t="s">
        <v>40</v>
      </c>
      <c r="C28" s="27">
        <v>193</v>
      </c>
      <c r="D28" s="27">
        <f t="shared" si="0"/>
        <v>88399.92406383698</v>
      </c>
      <c r="E28" s="32">
        <v>0</v>
      </c>
      <c r="F28" s="27">
        <f t="shared" si="1"/>
        <v>0</v>
      </c>
      <c r="G28" s="27">
        <f t="shared" si="2"/>
        <v>88399.92406383698</v>
      </c>
    </row>
    <row r="29" spans="1:7" ht="34.5" customHeight="1">
      <c r="A29" s="12">
        <v>21</v>
      </c>
      <c r="B29" s="28" t="s">
        <v>39</v>
      </c>
      <c r="C29" s="27">
        <v>962.21</v>
      </c>
      <c r="D29" s="27">
        <f t="shared" si="0"/>
        <v>440721.71468116366</v>
      </c>
      <c r="E29" s="32">
        <v>30</v>
      </c>
      <c r="F29" s="27">
        <f t="shared" si="1"/>
        <v>45485.85384615385</v>
      </c>
      <c r="G29" s="27">
        <f t="shared" si="2"/>
        <v>486207.5685273175</v>
      </c>
    </row>
    <row r="30" spans="1:7" ht="34.5" customHeight="1">
      <c r="A30" s="19"/>
      <c r="B30" s="33" t="s">
        <v>5</v>
      </c>
      <c r="C30" s="29">
        <f>SUM(C6:C29)</f>
        <v>11618.970000000001</v>
      </c>
      <c r="D30" s="29">
        <f>SUM(D6:D29)</f>
        <v>5321844.899999999</v>
      </c>
      <c r="E30" s="30">
        <f>SUM(E6:E29)</f>
        <v>390</v>
      </c>
      <c r="F30" s="29">
        <f>SUM(F6:F29)</f>
        <v>591316.1</v>
      </c>
      <c r="G30" s="31">
        <f>SUM(G6:G29)</f>
        <v>5913161</v>
      </c>
    </row>
    <row r="31" spans="1:7" ht="43.5" customHeight="1">
      <c r="A31" s="20"/>
      <c r="B31" s="34" t="s">
        <v>18</v>
      </c>
      <c r="C31" s="15">
        <f>C30</f>
        <v>11618.970000000001</v>
      </c>
      <c r="D31" s="5"/>
      <c r="E31" s="35" t="s">
        <v>19</v>
      </c>
      <c r="F31" s="7">
        <f>E30</f>
        <v>390</v>
      </c>
      <c r="G31" s="40"/>
    </row>
    <row r="32" spans="1:7" ht="52.5" customHeight="1">
      <c r="A32" s="20"/>
      <c r="B32" s="34" t="s">
        <v>28</v>
      </c>
      <c r="C32" s="15">
        <f>0.9*5913161</f>
        <v>5321844.9</v>
      </c>
      <c r="D32" s="5"/>
      <c r="E32" s="35" t="s">
        <v>30</v>
      </c>
      <c r="F32" s="17">
        <f>0.1*5913161</f>
        <v>591316.1</v>
      </c>
      <c r="G32" s="40"/>
    </row>
    <row r="33" spans="1:7" ht="51" customHeight="1">
      <c r="A33" s="20"/>
      <c r="B33" s="34" t="s">
        <v>29</v>
      </c>
      <c r="C33" s="16">
        <f>C32/C31</f>
        <v>458.0306946312797</v>
      </c>
      <c r="D33" s="5"/>
      <c r="E33" s="35" t="s">
        <v>31</v>
      </c>
      <c r="F33" s="17">
        <f>F32/F31</f>
        <v>1516.1951282051282</v>
      </c>
      <c r="G33" s="41"/>
    </row>
    <row r="34" spans="1:7" ht="20.25" customHeight="1">
      <c r="A34" s="24"/>
      <c r="B34" s="23"/>
      <c r="C34" s="25"/>
      <c r="D34" s="25"/>
      <c r="E34" s="25"/>
      <c r="F34" s="26"/>
      <c r="G34" s="42"/>
    </row>
    <row r="35" spans="3:7" ht="19.5">
      <c r="C35" s="4"/>
      <c r="D35" s="4"/>
      <c r="G35" s="41"/>
    </row>
    <row r="36" spans="3:7" ht="19.5">
      <c r="C36" s="4"/>
      <c r="D36" s="4"/>
      <c r="G36" s="41"/>
    </row>
    <row r="37" spans="3:7" ht="19.5">
      <c r="C37" s="14"/>
      <c r="D37" s="4"/>
      <c r="G37" s="41"/>
    </row>
    <row r="38" spans="3:7" ht="19.5">
      <c r="C38" s="4"/>
      <c r="D38" s="4"/>
      <c r="G38" s="41"/>
    </row>
    <row r="39" ht="19.5">
      <c r="G39" s="41"/>
    </row>
    <row r="40" ht="19.5">
      <c r="G40" s="41"/>
    </row>
    <row r="41" ht="19.5">
      <c r="G41" s="41"/>
    </row>
    <row r="42" ht="19.5">
      <c r="G42" s="41"/>
    </row>
    <row r="43" ht="19.5">
      <c r="G43" s="41"/>
    </row>
    <row r="44" ht="12.75">
      <c r="G44" s="43"/>
    </row>
    <row r="45" ht="12.75">
      <c r="G45" s="43"/>
    </row>
    <row r="46" ht="12.75">
      <c r="G46" s="43"/>
    </row>
    <row r="47" ht="12.75">
      <c r="G47" s="43"/>
    </row>
    <row r="48" ht="12.75">
      <c r="G48" s="43"/>
    </row>
    <row r="49" ht="12.75">
      <c r="G49" s="43"/>
    </row>
    <row r="50" ht="12.75">
      <c r="G50" s="43"/>
    </row>
    <row r="51" ht="12.75">
      <c r="G51" s="43"/>
    </row>
    <row r="52" ht="12.75">
      <c r="G52" s="43"/>
    </row>
    <row r="53" ht="12.75">
      <c r="G53" s="43"/>
    </row>
    <row r="54" ht="12.75">
      <c r="G54" s="43"/>
    </row>
    <row r="55" ht="12.75">
      <c r="G55" s="43"/>
    </row>
    <row r="56" ht="12.75">
      <c r="G56" s="43"/>
    </row>
    <row r="57" ht="12.75">
      <c r="G57" s="43"/>
    </row>
    <row r="58" spans="4:5" ht="12.75">
      <c r="D58" s="3"/>
      <c r="E58" s="3"/>
    </row>
    <row r="59" spans="4:5" ht="12.75">
      <c r="D59" s="3"/>
      <c r="E59" s="3"/>
    </row>
    <row r="62" spans="4:5" ht="12.75">
      <c r="D62" s="3"/>
      <c r="E62" s="3"/>
    </row>
  </sheetData>
  <sheetProtection/>
  <mergeCells count="2">
    <mergeCell ref="C4:D4"/>
    <mergeCell ref="E4:F4"/>
  </mergeCells>
  <printOptions/>
  <pageMargins left="0.15748031496062992" right="0.1968503937007874" top="0.15748031496062992" bottom="0.15748031496062992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2019-08-08T05:56:25Z</cp:lastPrinted>
  <dcterms:created xsi:type="dcterms:W3CDTF">2004-01-09T07:03:24Z</dcterms:created>
  <dcterms:modified xsi:type="dcterms:W3CDTF">2019-08-08T11:18:43Z</dcterms:modified>
  <cp:category/>
  <cp:version/>
  <cp:contentType/>
  <cp:contentStatus/>
</cp:coreProperties>
</file>